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Capacitacion\Ciclo USAL\2020-11-18\"/>
    </mc:Choice>
  </mc:AlternateContent>
  <xr:revisionPtr revIDLastSave="0" documentId="13_ncr:1_{8731E7F2-DD05-419A-B773-6A02E7EAC9A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l hacienda" sheetId="2" r:id="rId1"/>
  </sheets>
  <definedNames>
    <definedName name="A">'pl hacienda'!#REF!</definedName>
    <definedName name="_xlnm.Print_Area" localSheetId="0">'pl hacienda'!$B$2:$P$31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G11" i="2"/>
  <c r="H11" i="2"/>
  <c r="M11" i="2" s="1"/>
  <c r="E12" i="2"/>
  <c r="E14" i="2" s="1"/>
  <c r="E16" i="2"/>
  <c r="E31" i="2"/>
  <c r="E17" i="2"/>
  <c r="E20" i="2" s="1"/>
  <c r="F12" i="2"/>
  <c r="F14" i="2" s="1"/>
  <c r="F16" i="2"/>
  <c r="F31" i="2"/>
  <c r="F17" i="2" s="1"/>
  <c r="L31" i="2"/>
  <c r="L17" i="2" s="1"/>
  <c r="L20" i="2" s="1"/>
  <c r="J31" i="2"/>
  <c r="J17" i="2" s="1"/>
  <c r="C16" i="2"/>
  <c r="C20" i="2" s="1"/>
  <c r="C22" i="2" s="1"/>
  <c r="D16" i="2"/>
  <c r="D20" i="2" s="1"/>
  <c r="H16" i="2"/>
  <c r="H20" i="2" s="1"/>
  <c r="I16" i="2"/>
  <c r="I20" i="2" s="1"/>
  <c r="G26" i="2"/>
  <c r="G27" i="2"/>
  <c r="G28" i="2"/>
  <c r="G29" i="2"/>
  <c r="G30" i="2"/>
  <c r="J12" i="2"/>
  <c r="J14" i="2" s="1"/>
  <c r="I12" i="2"/>
  <c r="I14" i="2" s="1"/>
  <c r="D12" i="2"/>
  <c r="D14" i="2" s="1"/>
  <c r="C14" i="2"/>
  <c r="K14" i="2"/>
  <c r="K20" i="2"/>
  <c r="K22" i="2" s="1"/>
  <c r="M27" i="2"/>
  <c r="M28" i="2"/>
  <c r="N28" i="2" s="1"/>
  <c r="M29" i="2"/>
  <c r="M30" i="2"/>
  <c r="M26" i="2"/>
  <c r="N26" i="2" s="1"/>
  <c r="G18" i="2"/>
  <c r="N18" i="2" s="1"/>
  <c r="M18" i="2"/>
  <c r="I31" i="2"/>
  <c r="K31" i="2"/>
  <c r="H31" i="2"/>
  <c r="D31" i="2"/>
  <c r="C31" i="2"/>
  <c r="G9" i="2"/>
  <c r="G10" i="2"/>
  <c r="G13" i="2"/>
  <c r="G19" i="2"/>
  <c r="M9" i="2"/>
  <c r="N9" i="2" s="1"/>
  <c r="M10" i="2"/>
  <c r="N10" i="2" s="1"/>
  <c r="M13" i="2"/>
  <c r="M19" i="2"/>
  <c r="L14" i="2"/>
  <c r="M31" i="2" l="1"/>
  <c r="N19" i="2"/>
  <c r="M16" i="2"/>
  <c r="N29" i="2"/>
  <c r="I22" i="2"/>
  <c r="L22" i="2"/>
  <c r="N13" i="2"/>
  <c r="G31" i="2"/>
  <c r="E22" i="2"/>
  <c r="N30" i="2"/>
  <c r="H14" i="2"/>
  <c r="H22" i="2" s="1"/>
  <c r="D22" i="2"/>
  <c r="F20" i="2"/>
  <c r="F22" i="2" s="1"/>
  <c r="G17" i="2"/>
  <c r="M17" i="2"/>
  <c r="J20" i="2"/>
  <c r="J22" i="2" s="1"/>
  <c r="G14" i="2"/>
  <c r="G12" i="2"/>
  <c r="N11" i="2"/>
  <c r="G16" i="2"/>
  <c r="N27" i="2"/>
  <c r="M12" i="2"/>
  <c r="M14" i="2" s="1"/>
  <c r="M20" i="2" l="1"/>
  <c r="M22" i="2" s="1"/>
  <c r="N31" i="2"/>
  <c r="G20" i="2"/>
  <c r="G22" i="2" s="1"/>
  <c r="N16" i="2"/>
  <c r="N17" i="2"/>
  <c r="O11" i="2"/>
  <c r="N12" i="2"/>
  <c r="N14" i="2" s="1"/>
  <c r="N20" i="2" l="1"/>
  <c r="N22" i="2" s="1"/>
  <c r="O16" i="2" s="1"/>
</calcChain>
</file>

<file path=xl/sharedStrings.xml><?xml version="1.0" encoding="utf-8"?>
<sst xmlns="http://schemas.openxmlformats.org/spreadsheetml/2006/main" count="38" uniqueCount="34">
  <si>
    <t>TOTAL</t>
  </si>
  <si>
    <t>VENTAS</t>
  </si>
  <si>
    <t>HEMBRAS</t>
  </si>
  <si>
    <t>MACHOS</t>
  </si>
  <si>
    <t>CATEGORIAS</t>
  </si>
  <si>
    <t>terneras</t>
  </si>
  <si>
    <t>vaq 1/2</t>
  </si>
  <si>
    <t>vaq 2/3</t>
  </si>
  <si>
    <t>vacas</t>
  </si>
  <si>
    <t xml:space="preserve">TOTAL </t>
  </si>
  <si>
    <t>terneros</t>
  </si>
  <si>
    <t>nov 1/2</t>
  </si>
  <si>
    <t>nov 2/3</t>
  </si>
  <si>
    <t>toritos</t>
  </si>
  <si>
    <t>toros</t>
  </si>
  <si>
    <t>GENERAL</t>
  </si>
  <si>
    <t>EXISTENCIA INICIAL</t>
  </si>
  <si>
    <t>COMPRAS</t>
  </si>
  <si>
    <t>% NACIMIEN</t>
  </si>
  <si>
    <t>NACIMIENTOS</t>
  </si>
  <si>
    <t>CAMBIOS POSITIVOS</t>
  </si>
  <si>
    <t>DIFERENCIAS</t>
  </si>
  <si>
    <t>SUB-TOTAL</t>
  </si>
  <si>
    <t>%MORTANDAD</t>
  </si>
  <si>
    <t>MORTANDAD</t>
  </si>
  <si>
    <t>CAMBIOS NEGATIVOS</t>
  </si>
  <si>
    <t xml:space="preserve">T O T A L </t>
  </si>
  <si>
    <t>EJEMPLO S.R.L.</t>
  </si>
  <si>
    <t>PLANILLA DE MOVIMIENTO DE HACIENDA AÑO 2019</t>
  </si>
  <si>
    <t>25-1-19 VENTA 1</t>
  </si>
  <si>
    <t>1-07-19 VENTA 2</t>
  </si>
  <si>
    <t>11-07-19 VENTA 3</t>
  </si>
  <si>
    <t>22-08-19 VENTA 4</t>
  </si>
  <si>
    <t>19-10-19 VENTA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</si>
</sst>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1"/>
      <name val="Times New Roman"/>
    </font>
    <font>
      <b/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12"/>
      <name val="Courier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Courier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Font="1" applyAlignment="1">
      <alignment vertical="center"/>
    </xf>
    <xf numFmtId="164" fontId="0" fillId="0" borderId="0" xfId="1" applyFont="1" applyBorder="1" applyAlignment="1">
      <alignment vertical="center"/>
    </xf>
    <xf numFmtId="164" fontId="3" fillId="0" borderId="0" xfId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 applyProtection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5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4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164" fontId="8" fillId="0" borderId="0" xfId="1" applyFont="1" applyAlignment="1" applyProtection="1">
      <alignment horizontal="left" vertical="center"/>
    </xf>
    <xf numFmtId="165" fontId="8" fillId="0" borderId="0" xfId="2" applyNumberFormat="1" applyFont="1" applyAlignment="1" applyProtection="1">
      <alignment vertical="center"/>
    </xf>
    <xf numFmtId="0" fontId="8" fillId="0" borderId="0" xfId="0" quotePrefix="1" applyFont="1" applyAlignment="1" applyProtection="1">
      <alignment horizontal="fill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164" fontId="8" fillId="0" borderId="0" xfId="1" quotePrefix="1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14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29" xfId="0" applyFont="1" applyBorder="1" applyAlignment="1">
      <alignment vertical="center"/>
    </xf>
    <xf numFmtId="0" fontId="9" fillId="0" borderId="24" xfId="0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30" xfId="0" applyFont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W32"/>
  <sheetViews>
    <sheetView showGridLines="0" tabSelected="1" workbookViewId="0"/>
  </sheetViews>
  <sheetFormatPr baseColWidth="10" defaultRowHeight="15" x14ac:dyDescent="0.25"/>
  <cols>
    <col min="1" max="1" width="11.42578125" style="7"/>
    <col min="2" max="2" width="24.140625" style="7" customWidth="1"/>
    <col min="3" max="13" width="9.28515625" style="7" customWidth="1"/>
    <col min="14" max="14" width="11.5703125" style="7" bestFit="1" customWidth="1"/>
    <col min="15" max="15" width="11.42578125" style="1"/>
    <col min="16" max="16" width="7.28515625" style="7" customWidth="1"/>
    <col min="17" max="16384" width="11.42578125" style="7"/>
  </cols>
  <sheetData>
    <row r="2" spans="2:257" ht="18.75" x14ac:dyDescent="0.25">
      <c r="B2" s="4"/>
      <c r="C2" s="5"/>
      <c r="D2" s="5"/>
      <c r="E2" s="5"/>
      <c r="G2" s="8" t="s">
        <v>27</v>
      </c>
      <c r="H2" s="5"/>
      <c r="J2" s="5"/>
      <c r="K2" s="5"/>
      <c r="M2" s="8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2:257" ht="18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2:257" x14ac:dyDescent="0.25">
      <c r="B4" s="40" t="s">
        <v>28</v>
      </c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</row>
    <row r="5" spans="2:257" x14ac:dyDescent="0.25">
      <c r="B5" s="9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</row>
    <row r="6" spans="2:257" x14ac:dyDescent="0.25">
      <c r="B6" s="12"/>
      <c r="C6" s="13" t="s">
        <v>2</v>
      </c>
      <c r="D6" s="14"/>
      <c r="E6" s="14"/>
      <c r="F6" s="14"/>
      <c r="G6" s="15"/>
      <c r="H6" s="16" t="s">
        <v>3</v>
      </c>
      <c r="I6" s="17"/>
      <c r="J6" s="18"/>
      <c r="K6" s="18"/>
      <c r="L6" s="18"/>
      <c r="M6" s="19"/>
      <c r="N6" s="36" t="s">
        <v>0</v>
      </c>
    </row>
    <row r="7" spans="2:257" x14ac:dyDescent="0.25">
      <c r="B7" s="76" t="s">
        <v>4</v>
      </c>
      <c r="C7" s="37" t="s">
        <v>5</v>
      </c>
      <c r="D7" s="38" t="s">
        <v>6</v>
      </c>
      <c r="E7" s="38" t="s">
        <v>7</v>
      </c>
      <c r="F7" s="38" t="s">
        <v>8</v>
      </c>
      <c r="G7" s="39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1" t="s">
        <v>0</v>
      </c>
      <c r="N7" s="22" t="s">
        <v>15</v>
      </c>
    </row>
    <row r="8" spans="2:257" x14ac:dyDescent="0.25">
      <c r="C8" s="67"/>
      <c r="D8" s="48"/>
      <c r="E8" s="48"/>
      <c r="F8" s="48"/>
      <c r="G8" s="49"/>
      <c r="H8" s="47"/>
      <c r="I8" s="48"/>
      <c r="J8" s="48"/>
      <c r="K8" s="48"/>
      <c r="L8" s="48"/>
      <c r="M8" s="49"/>
      <c r="N8" s="68"/>
    </row>
    <row r="9" spans="2:257" s="24" customFormat="1" ht="15.75" customHeight="1" x14ac:dyDescent="0.25">
      <c r="B9" s="41" t="s">
        <v>16</v>
      </c>
      <c r="C9" s="50">
        <v>127</v>
      </c>
      <c r="D9" s="42">
        <v>77</v>
      </c>
      <c r="E9" s="42">
        <v>55</v>
      </c>
      <c r="F9" s="42">
        <v>265</v>
      </c>
      <c r="G9" s="51">
        <f>SUM(C9:F9)</f>
        <v>524</v>
      </c>
      <c r="H9" s="50">
        <v>131</v>
      </c>
      <c r="I9" s="42">
        <v>121</v>
      </c>
      <c r="J9" s="42">
        <v>0</v>
      </c>
      <c r="K9" s="42">
        <v>0</v>
      </c>
      <c r="L9" s="42">
        <v>10</v>
      </c>
      <c r="M9" s="51">
        <f>SUM(H9:L9)</f>
        <v>262</v>
      </c>
      <c r="N9" s="69">
        <f>G9+M9</f>
        <v>786</v>
      </c>
      <c r="O9" s="23"/>
    </row>
    <row r="10" spans="2:257" s="24" customFormat="1" ht="15.75" customHeight="1" x14ac:dyDescent="0.25">
      <c r="B10" s="43" t="s">
        <v>17</v>
      </c>
      <c r="C10" s="50"/>
      <c r="D10" s="42"/>
      <c r="E10" s="42"/>
      <c r="F10" s="42"/>
      <c r="G10" s="51">
        <f>SUM(C10:F10)</f>
        <v>0</v>
      </c>
      <c r="H10" s="50"/>
      <c r="I10" s="42"/>
      <c r="J10" s="42"/>
      <c r="K10" s="42"/>
      <c r="L10" s="42">
        <v>3</v>
      </c>
      <c r="M10" s="51">
        <f>SUM(H10:L10)</f>
        <v>3</v>
      </c>
      <c r="N10" s="69">
        <f>G10+M10</f>
        <v>3</v>
      </c>
      <c r="O10" s="26" t="s">
        <v>18</v>
      </c>
    </row>
    <row r="11" spans="2:257" s="24" customFormat="1" ht="15.75" customHeight="1" x14ac:dyDescent="0.25">
      <c r="B11" s="43" t="s">
        <v>19</v>
      </c>
      <c r="C11" s="50">
        <f>14+6+2+16+51+24+7</f>
        <v>120</v>
      </c>
      <c r="D11" s="42"/>
      <c r="E11" s="42"/>
      <c r="F11" s="42"/>
      <c r="G11" s="51">
        <f>SUM(C11:F11)</f>
        <v>120</v>
      </c>
      <c r="H11" s="50">
        <f>13+8+3+17+61+24+8</f>
        <v>134</v>
      </c>
      <c r="I11" s="42"/>
      <c r="J11" s="42"/>
      <c r="K11" s="42"/>
      <c r="L11" s="42"/>
      <c r="M11" s="51">
        <f>SUM(H11:L11)</f>
        <v>134</v>
      </c>
      <c r="N11" s="69">
        <f>G11+M11</f>
        <v>254</v>
      </c>
      <c r="O11" s="27">
        <f>N11/(+E9+F9+E22+F22)*2</f>
        <v>0.80126182965299686</v>
      </c>
      <c r="P11" s="28"/>
    </row>
    <row r="12" spans="2:257" s="24" customFormat="1" ht="15.75" customHeight="1" x14ac:dyDescent="0.25">
      <c r="B12" s="43" t="s">
        <v>20</v>
      </c>
      <c r="C12" s="50"/>
      <c r="D12" s="42">
        <f>C18</f>
        <v>127</v>
      </c>
      <c r="E12" s="42">
        <f>D18</f>
        <v>77</v>
      </c>
      <c r="F12" s="42">
        <f>E18</f>
        <v>55</v>
      </c>
      <c r="G12" s="51">
        <f>SUM(C12:F12)</f>
        <v>259</v>
      </c>
      <c r="H12" s="50"/>
      <c r="I12" s="42">
        <f>H18</f>
        <v>131</v>
      </c>
      <c r="J12" s="42">
        <f>I18</f>
        <v>121</v>
      </c>
      <c r="K12" s="42"/>
      <c r="L12" s="42"/>
      <c r="M12" s="51">
        <f>SUM(H12:L12)</f>
        <v>252</v>
      </c>
      <c r="N12" s="69">
        <f>G12+M12</f>
        <v>511</v>
      </c>
      <c r="O12" s="27"/>
      <c r="P12" s="28"/>
    </row>
    <row r="13" spans="2:257" s="24" customFormat="1" ht="15.75" customHeight="1" x14ac:dyDescent="0.25">
      <c r="B13" s="44" t="s">
        <v>21</v>
      </c>
      <c r="C13" s="52">
        <v>4</v>
      </c>
      <c r="D13" s="45"/>
      <c r="E13" s="45"/>
      <c r="F13" s="45">
        <v>4</v>
      </c>
      <c r="G13" s="53">
        <f>SUM(C13:F13)</f>
        <v>8</v>
      </c>
      <c r="H13" s="52"/>
      <c r="I13" s="45">
        <v>9</v>
      </c>
      <c r="J13" s="45">
        <v>5</v>
      </c>
      <c r="K13" s="45"/>
      <c r="L13" s="45"/>
      <c r="M13" s="53">
        <f>SUM(H13:L13)</f>
        <v>14</v>
      </c>
      <c r="N13" s="70">
        <f>G13+M13</f>
        <v>22</v>
      </c>
      <c r="O13" s="23"/>
    </row>
    <row r="14" spans="2:257" s="24" customFormat="1" ht="16.5" customHeight="1" x14ac:dyDescent="0.25">
      <c r="B14" s="29" t="s">
        <v>22</v>
      </c>
      <c r="C14" s="54">
        <f t="shared" ref="C14:N14" si="0">SUM(C9:C13)</f>
        <v>251</v>
      </c>
      <c r="D14" s="30">
        <f t="shared" si="0"/>
        <v>204</v>
      </c>
      <c r="E14" s="30">
        <f t="shared" si="0"/>
        <v>132</v>
      </c>
      <c r="F14" s="30">
        <f t="shared" si="0"/>
        <v>324</v>
      </c>
      <c r="G14" s="55">
        <f t="shared" si="0"/>
        <v>911</v>
      </c>
      <c r="H14" s="54">
        <f t="shared" si="0"/>
        <v>265</v>
      </c>
      <c r="I14" s="30">
        <f t="shared" si="0"/>
        <v>261</v>
      </c>
      <c r="J14" s="30">
        <f t="shared" si="0"/>
        <v>126</v>
      </c>
      <c r="K14" s="30">
        <f t="shared" si="0"/>
        <v>0</v>
      </c>
      <c r="L14" s="30">
        <f t="shared" si="0"/>
        <v>13</v>
      </c>
      <c r="M14" s="55">
        <f t="shared" si="0"/>
        <v>665</v>
      </c>
      <c r="N14" s="71">
        <f t="shared" si="0"/>
        <v>1576</v>
      </c>
      <c r="O14" s="23"/>
    </row>
    <row r="15" spans="2:257" s="24" customFormat="1" x14ac:dyDescent="0.25">
      <c r="C15" s="60"/>
      <c r="D15" s="57"/>
      <c r="E15" s="57"/>
      <c r="F15" s="57"/>
      <c r="G15" s="59"/>
      <c r="H15" s="56"/>
      <c r="I15" s="57"/>
      <c r="J15" s="58"/>
      <c r="K15" s="58"/>
      <c r="L15" s="58"/>
      <c r="M15" s="59"/>
      <c r="N15" s="72"/>
      <c r="O15" s="31" t="s">
        <v>23</v>
      </c>
      <c r="P15" s="25"/>
    </row>
    <row r="16" spans="2:257" s="24" customFormat="1" ht="15.75" customHeight="1" x14ac:dyDescent="0.25">
      <c r="B16" s="41" t="s">
        <v>24</v>
      </c>
      <c r="C16" s="50">
        <f>1+1+1+1</f>
        <v>4</v>
      </c>
      <c r="D16" s="42">
        <f>1+1</f>
        <v>2</v>
      </c>
      <c r="E16" s="42">
        <f>1</f>
        <v>1</v>
      </c>
      <c r="F16" s="42">
        <f>2+1+1+1+1+2+1+1</f>
        <v>10</v>
      </c>
      <c r="G16" s="51">
        <f>SUM(C16:F16)</f>
        <v>17</v>
      </c>
      <c r="H16" s="50">
        <f>1+3</f>
        <v>4</v>
      </c>
      <c r="I16" s="42">
        <f>1</f>
        <v>1</v>
      </c>
      <c r="J16" s="42"/>
      <c r="K16" s="42"/>
      <c r="L16" s="42"/>
      <c r="M16" s="51">
        <f>SUM(H16:L16)</f>
        <v>5</v>
      </c>
      <c r="N16" s="69">
        <f>G16+M16</f>
        <v>22</v>
      </c>
      <c r="O16" s="27">
        <f>N16/((N9+N22)/2)</f>
        <v>2.7060270602706028E-2</v>
      </c>
      <c r="P16" s="28"/>
    </row>
    <row r="17" spans="2:17" s="24" customFormat="1" ht="15.75" customHeight="1" x14ac:dyDescent="0.25">
      <c r="B17" s="43" t="s">
        <v>1</v>
      </c>
      <c r="C17" s="50"/>
      <c r="D17" s="42"/>
      <c r="E17" s="42">
        <f>E31</f>
        <v>22</v>
      </c>
      <c r="F17" s="42">
        <f>F31</f>
        <v>50</v>
      </c>
      <c r="G17" s="51">
        <f>SUM(C17:F17)</f>
        <v>72</v>
      </c>
      <c r="H17" s="50"/>
      <c r="I17" s="42"/>
      <c r="J17" s="42">
        <f>J31</f>
        <v>118</v>
      </c>
      <c r="K17" s="42"/>
      <c r="L17" s="42">
        <f>L31</f>
        <v>1</v>
      </c>
      <c r="M17" s="51">
        <f>SUM(H17:L17)</f>
        <v>119</v>
      </c>
      <c r="N17" s="69">
        <f>G17+M17</f>
        <v>191</v>
      </c>
      <c r="O17" s="23"/>
    </row>
    <row r="18" spans="2:17" s="24" customFormat="1" ht="15.75" customHeight="1" x14ac:dyDescent="0.25">
      <c r="B18" s="43" t="s">
        <v>25</v>
      </c>
      <c r="C18" s="50">
        <v>127</v>
      </c>
      <c r="D18" s="42">
        <v>77</v>
      </c>
      <c r="E18" s="42">
        <v>55</v>
      </c>
      <c r="F18" s="42"/>
      <c r="G18" s="51">
        <f>SUM(C18:F18)</f>
        <v>259</v>
      </c>
      <c r="H18" s="50">
        <v>131</v>
      </c>
      <c r="I18" s="42">
        <v>121</v>
      </c>
      <c r="J18" s="42"/>
      <c r="K18" s="42"/>
      <c r="L18" s="42"/>
      <c r="M18" s="51">
        <f>SUM(H18:L18)</f>
        <v>252</v>
      </c>
      <c r="N18" s="69">
        <f>G18+M18</f>
        <v>511</v>
      </c>
      <c r="O18" s="23"/>
    </row>
    <row r="19" spans="2:17" s="24" customFormat="1" ht="15.75" customHeight="1" x14ac:dyDescent="0.25">
      <c r="B19" s="43" t="s">
        <v>21</v>
      </c>
      <c r="C19" s="50"/>
      <c r="D19" s="42">
        <v>5</v>
      </c>
      <c r="E19" s="42">
        <v>4</v>
      </c>
      <c r="F19" s="42"/>
      <c r="G19" s="51">
        <f>SUM(C19:F19)</f>
        <v>9</v>
      </c>
      <c r="H19" s="50">
        <v>3</v>
      </c>
      <c r="I19" s="42"/>
      <c r="J19" s="42"/>
      <c r="K19" s="42"/>
      <c r="L19" s="42"/>
      <c r="M19" s="51">
        <f>SUM(H19:L19)</f>
        <v>3</v>
      </c>
      <c r="N19" s="69">
        <f>G19+M19</f>
        <v>12</v>
      </c>
      <c r="O19" s="23"/>
    </row>
    <row r="20" spans="2:17" s="24" customFormat="1" ht="17.25" customHeight="1" x14ac:dyDescent="0.25">
      <c r="B20" s="29" t="s">
        <v>22</v>
      </c>
      <c r="C20" s="54">
        <f t="shared" ref="C20:N20" si="1">SUM(C16:C19)</f>
        <v>131</v>
      </c>
      <c r="D20" s="30">
        <f t="shared" si="1"/>
        <v>84</v>
      </c>
      <c r="E20" s="30">
        <f t="shared" si="1"/>
        <v>82</v>
      </c>
      <c r="F20" s="30">
        <f t="shared" si="1"/>
        <v>60</v>
      </c>
      <c r="G20" s="55">
        <f t="shared" si="1"/>
        <v>357</v>
      </c>
      <c r="H20" s="54">
        <f t="shared" si="1"/>
        <v>138</v>
      </c>
      <c r="I20" s="30">
        <f t="shared" si="1"/>
        <v>122</v>
      </c>
      <c r="J20" s="30">
        <f t="shared" si="1"/>
        <v>118</v>
      </c>
      <c r="K20" s="30">
        <f t="shared" si="1"/>
        <v>0</v>
      </c>
      <c r="L20" s="30">
        <f t="shared" si="1"/>
        <v>1</v>
      </c>
      <c r="M20" s="55">
        <f t="shared" si="1"/>
        <v>379</v>
      </c>
      <c r="N20" s="71">
        <f t="shared" si="1"/>
        <v>736</v>
      </c>
      <c r="O20" s="23"/>
    </row>
    <row r="21" spans="2:17" s="24" customFormat="1" x14ac:dyDescent="0.25">
      <c r="C21" s="60"/>
      <c r="D21" s="57"/>
      <c r="E21" s="57"/>
      <c r="F21" s="57"/>
      <c r="G21" s="59"/>
      <c r="H21" s="60"/>
      <c r="I21" s="57"/>
      <c r="J21" s="57"/>
      <c r="K21" s="57"/>
      <c r="L21" s="57"/>
      <c r="M21" s="59"/>
      <c r="N21" s="72"/>
      <c r="O21" s="23"/>
    </row>
    <row r="22" spans="2:17" s="24" customFormat="1" ht="18" customHeight="1" thickBot="1" x14ac:dyDescent="0.3">
      <c r="B22" s="32" t="s">
        <v>26</v>
      </c>
      <c r="C22" s="61">
        <f t="shared" ref="C22:N22" si="2">C14-C20</f>
        <v>120</v>
      </c>
      <c r="D22" s="33">
        <f t="shared" si="2"/>
        <v>120</v>
      </c>
      <c r="E22" s="33">
        <f t="shared" si="2"/>
        <v>50</v>
      </c>
      <c r="F22" s="33">
        <f t="shared" si="2"/>
        <v>264</v>
      </c>
      <c r="G22" s="62">
        <f t="shared" si="2"/>
        <v>554</v>
      </c>
      <c r="H22" s="61">
        <f t="shared" si="2"/>
        <v>127</v>
      </c>
      <c r="I22" s="33">
        <f t="shared" si="2"/>
        <v>139</v>
      </c>
      <c r="J22" s="33">
        <f t="shared" si="2"/>
        <v>8</v>
      </c>
      <c r="K22" s="33">
        <f t="shared" si="2"/>
        <v>0</v>
      </c>
      <c r="L22" s="33">
        <f t="shared" si="2"/>
        <v>12</v>
      </c>
      <c r="M22" s="62">
        <f t="shared" si="2"/>
        <v>286</v>
      </c>
      <c r="N22" s="73">
        <f t="shared" si="2"/>
        <v>840</v>
      </c>
      <c r="O22" s="23"/>
    </row>
    <row r="23" spans="2:17" ht="15.75" thickTop="1" x14ac:dyDescent="0.25">
      <c r="C23" s="63"/>
      <c r="D23" s="12"/>
      <c r="E23" s="12"/>
      <c r="F23" s="12"/>
      <c r="G23" s="64"/>
      <c r="H23" s="63"/>
      <c r="I23" s="12"/>
      <c r="J23" s="12"/>
      <c r="K23" s="12"/>
      <c r="L23" s="12"/>
      <c r="M23" s="64"/>
      <c r="N23" s="74"/>
    </row>
    <row r="24" spans="2:17" x14ac:dyDescent="0.25">
      <c r="C24" s="63"/>
      <c r="D24" s="12"/>
      <c r="E24" s="12"/>
      <c r="F24" s="12"/>
      <c r="G24" s="64"/>
      <c r="H24" s="63"/>
      <c r="I24" s="12"/>
      <c r="J24" s="12"/>
      <c r="K24" s="12"/>
      <c r="L24" s="12"/>
      <c r="M24" s="64"/>
      <c r="N24" s="74"/>
    </row>
    <row r="25" spans="2:17" ht="15.75" customHeight="1" x14ac:dyDescent="0.25">
      <c r="B25" s="34" t="s">
        <v>1</v>
      </c>
      <c r="C25" s="63"/>
      <c r="D25" s="12"/>
      <c r="E25" s="12"/>
      <c r="F25" s="12"/>
      <c r="G25" s="64"/>
      <c r="H25" s="63"/>
      <c r="I25" s="12"/>
      <c r="J25" s="12"/>
      <c r="K25" s="12"/>
      <c r="L25" s="12"/>
      <c r="M25" s="64"/>
      <c r="N25" s="74"/>
      <c r="O25" s="3"/>
      <c r="P25" s="34"/>
    </row>
    <row r="26" spans="2:17" ht="15.75" customHeight="1" x14ac:dyDescent="0.25">
      <c r="B26" s="41" t="s">
        <v>29</v>
      </c>
      <c r="C26" s="50"/>
      <c r="D26" s="42"/>
      <c r="E26" s="42"/>
      <c r="F26" s="42">
        <v>32</v>
      </c>
      <c r="G26" s="51">
        <f>SUM(C26:F26)</f>
        <v>32</v>
      </c>
      <c r="H26" s="50"/>
      <c r="I26" s="42"/>
      <c r="J26" s="42"/>
      <c r="K26" s="42"/>
      <c r="L26" s="42">
        <v>1</v>
      </c>
      <c r="M26" s="51">
        <f>SUM(H26:L26)</f>
        <v>1</v>
      </c>
      <c r="N26" s="69">
        <f>M26+G26</f>
        <v>33</v>
      </c>
      <c r="O26" s="2"/>
      <c r="P26" s="1"/>
      <c r="Q26" s="1"/>
    </row>
    <row r="27" spans="2:17" ht="15.75" customHeight="1" x14ac:dyDescent="0.25">
      <c r="B27" s="43" t="s">
        <v>30</v>
      </c>
      <c r="C27" s="50"/>
      <c r="D27" s="42"/>
      <c r="E27" s="42">
        <v>22</v>
      </c>
      <c r="F27" s="42">
        <v>18</v>
      </c>
      <c r="G27" s="51">
        <f>SUM(C27:F27)</f>
        <v>40</v>
      </c>
      <c r="H27" s="50"/>
      <c r="I27" s="42"/>
      <c r="J27" s="42"/>
      <c r="K27" s="42"/>
      <c r="L27" s="42"/>
      <c r="M27" s="51">
        <f>SUM(H27:L27)</f>
        <v>0</v>
      </c>
      <c r="N27" s="69">
        <f>M27+G27</f>
        <v>40</v>
      </c>
      <c r="O27" s="2"/>
      <c r="P27" s="1"/>
      <c r="Q27" s="1"/>
    </row>
    <row r="28" spans="2:17" ht="15.75" customHeight="1" x14ac:dyDescent="0.25">
      <c r="B28" s="43" t="s">
        <v>31</v>
      </c>
      <c r="C28" s="50"/>
      <c r="D28" s="42"/>
      <c r="E28" s="42"/>
      <c r="F28" s="42"/>
      <c r="G28" s="51">
        <f>SUM(C28:F28)</f>
        <v>0</v>
      </c>
      <c r="H28" s="50"/>
      <c r="I28" s="42"/>
      <c r="J28" s="42">
        <v>40</v>
      </c>
      <c r="K28" s="42"/>
      <c r="L28" s="42"/>
      <c r="M28" s="51">
        <f>SUM(H28:L28)</f>
        <v>40</v>
      </c>
      <c r="N28" s="69">
        <f>M28+G28</f>
        <v>40</v>
      </c>
      <c r="O28" s="2"/>
      <c r="P28" s="1"/>
      <c r="Q28" s="1"/>
    </row>
    <row r="29" spans="2:17" ht="15.75" customHeight="1" x14ac:dyDescent="0.25">
      <c r="B29" s="43" t="s">
        <v>32</v>
      </c>
      <c r="C29" s="50"/>
      <c r="D29" s="42"/>
      <c r="E29" s="42"/>
      <c r="F29" s="42"/>
      <c r="G29" s="51">
        <f>SUM(C29:F29)</f>
        <v>0</v>
      </c>
      <c r="H29" s="50"/>
      <c r="I29" s="42"/>
      <c r="J29" s="42">
        <v>62</v>
      </c>
      <c r="K29" s="42"/>
      <c r="L29" s="42"/>
      <c r="M29" s="51">
        <f>SUM(H29:L29)</f>
        <v>62</v>
      </c>
      <c r="N29" s="69">
        <f>M29+G29</f>
        <v>62</v>
      </c>
      <c r="O29" s="2"/>
      <c r="P29" s="1"/>
      <c r="Q29" s="1"/>
    </row>
    <row r="30" spans="2:17" ht="15.75" customHeight="1" x14ac:dyDescent="0.25">
      <c r="B30" s="46" t="s">
        <v>33</v>
      </c>
      <c r="C30" s="52"/>
      <c r="D30" s="45"/>
      <c r="E30" s="45"/>
      <c r="F30" s="45"/>
      <c r="G30" s="53">
        <f>SUM(C30:F30)</f>
        <v>0</v>
      </c>
      <c r="H30" s="52"/>
      <c r="I30" s="45"/>
      <c r="J30" s="45">
        <v>16</v>
      </c>
      <c r="K30" s="45"/>
      <c r="L30" s="45"/>
      <c r="M30" s="53">
        <f>SUM(H30:L30)</f>
        <v>16</v>
      </c>
      <c r="N30" s="70">
        <f>M30+G30</f>
        <v>16</v>
      </c>
      <c r="O30" s="2"/>
      <c r="P30" s="1"/>
      <c r="Q30" s="1"/>
    </row>
    <row r="31" spans="2:17" ht="17.25" customHeight="1" thickBot="1" x14ac:dyDescent="0.3">
      <c r="B31" s="12"/>
      <c r="C31" s="65">
        <f t="shared" ref="C31:N31" si="3">SUM(C26:C30)</f>
        <v>0</v>
      </c>
      <c r="D31" s="35">
        <f t="shared" si="3"/>
        <v>0</v>
      </c>
      <c r="E31" s="35">
        <f t="shared" si="3"/>
        <v>22</v>
      </c>
      <c r="F31" s="35">
        <f t="shared" si="3"/>
        <v>50</v>
      </c>
      <c r="G31" s="66">
        <f t="shared" si="3"/>
        <v>72</v>
      </c>
      <c r="H31" s="65">
        <f t="shared" si="3"/>
        <v>0</v>
      </c>
      <c r="I31" s="35">
        <f t="shared" si="3"/>
        <v>0</v>
      </c>
      <c r="J31" s="35">
        <f t="shared" si="3"/>
        <v>118</v>
      </c>
      <c r="K31" s="35">
        <f t="shared" si="3"/>
        <v>0</v>
      </c>
      <c r="L31" s="35">
        <f t="shared" si="3"/>
        <v>1</v>
      </c>
      <c r="M31" s="66">
        <f t="shared" si="3"/>
        <v>119</v>
      </c>
      <c r="N31" s="75">
        <f t="shared" si="3"/>
        <v>191</v>
      </c>
      <c r="O31" s="2"/>
      <c r="P31" s="1"/>
      <c r="Q31" s="1"/>
    </row>
    <row r="32" spans="2:17" ht="15.75" thickTop="1" x14ac:dyDescent="0.25">
      <c r="O32" s="2"/>
    </row>
  </sheetData>
  <phoneticPr fontId="0" type="noConversion"/>
  <printOptions horizontalCentered="1" gridLinesSet="0"/>
  <pageMargins left="0.19685039370078741" right="0.19685039370078741" top="1.1811023622047245" bottom="0.59055118110236227" header="0" footer="0.19685039370078741"/>
  <pageSetup scale="87" orientation="landscape" horizontalDpi="300" verticalDpi="300" r:id="rId1"/>
  <headerFooter alignWithMargins="0">
    <oddFooter>&amp;R&amp;9F: La Paz / Impuestos / &amp;F</oddFooter>
  </headerFooter>
  <ignoredErrors>
    <ignoredError sqref="C22:N22" unlockedFormula="1"/>
    <ignoredError sqref="I7:J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 hacienda</vt:lpstr>
      <vt:lpstr>'pl hacienda'!Área_de_impresión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NICOLINI</dc:creator>
  <cp:lastModifiedBy>Leandro</cp:lastModifiedBy>
  <cp:lastPrinted>2009-01-19T11:38:30Z</cp:lastPrinted>
  <dcterms:created xsi:type="dcterms:W3CDTF">1998-04-10T19:17:46Z</dcterms:created>
  <dcterms:modified xsi:type="dcterms:W3CDTF">2020-11-17T00:13:09Z</dcterms:modified>
</cp:coreProperties>
</file>